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35" documentId="8_{81E80CEC-2604-4051-BC4D-3F63AFBE1750}" xr6:coauthVersionLast="47" xr6:coauthVersionMax="47" xr10:uidLastSave="{C810FAB6-6DC2-4E31-A231-3F3C4F9215E7}"/>
  <bookViews>
    <workbookView xWindow="-108" yWindow="-108" windowWidth="23256" windowHeight="12456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8" i="1" l="1"/>
  <c r="G26" i="1" l="1"/>
  <c r="G25" i="1"/>
  <c r="F24" i="1"/>
  <c r="E20" i="1"/>
  <c r="E28" i="1" s="1"/>
  <c r="C20" i="1"/>
  <c r="F19" i="1"/>
  <c r="G19" i="1" s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D20" i="1" l="1"/>
  <c r="G11" i="1"/>
  <c r="G20" i="1" s="1"/>
  <c r="F20" i="1"/>
  <c r="F28" i="1"/>
  <c r="G28" i="1" l="1"/>
</calcChain>
</file>

<file path=xl/sharedStrings.xml><?xml version="1.0" encoding="utf-8"?>
<sst xmlns="http://schemas.openxmlformats.org/spreadsheetml/2006/main" count="43" uniqueCount="39">
  <si>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</si>
  <si>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</si>
  <si>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</si>
  <si>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</si>
  <si>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</si>
  <si>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</si>
  <si>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</si>
  <si>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</si>
  <si>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</si>
  <si>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</si>
  <si>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</si>
  <si>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</si>
  <si>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</si>
  <si>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</si>
  <si>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</si>
  <si>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</si>
  <si>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</si>
  <si>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</si>
  <si>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</si>
  <si>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</si>
  <si>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</si>
  <si>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</si>
  <si>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</si>
  <si>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</si>
  <si>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£5000 - Ferryside Play Area</t>
  </si>
  <si>
    <t>Training</t>
  </si>
  <si>
    <t>£700 - Stish Start Up Fund</t>
  </si>
  <si>
    <t>Payments</t>
  </si>
  <si>
    <t>Income</t>
  </si>
  <si>
    <t>Opening Balance 1st April 2023</t>
  </si>
  <si>
    <t>General Reserves 2023-24</t>
  </si>
  <si>
    <t>To spend</t>
  </si>
  <si>
    <t>2024-25 Financial Year</t>
  </si>
  <si>
    <t>2024-25 Priorities for reserves</t>
  </si>
  <si>
    <t>£5000 – Amenity Maintenance</t>
  </si>
  <si>
    <t>£1000 - Hanging Baskets</t>
  </si>
  <si>
    <t>£1000 D-Day Commemoration</t>
  </si>
  <si>
    <t>FSEG (Donation)</t>
  </si>
  <si>
    <t>Closing Balance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</si>
</sst>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6" fontId="2" fillId="0" borderId="0" xfId="0" applyNumberFormat="1" applyFont="1"/>
    <xf numFmtId="164" fontId="2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3" borderId="1" xfId="0" applyFont="1" applyFill="1" applyBorder="1"/>
    <xf numFmtId="0" fontId="0" fillId="2" borderId="0" xfId="0" applyFill="1"/>
    <xf numFmtId="164" fontId="0" fillId="2" borderId="1" xfId="0" applyNumberForma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6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4" fillId="2" borderId="1" xfId="0" applyNumberFormat="1" applyFont="1" applyFill="1" applyBorder="1"/>
    <xf numFmtId="10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0" xfId="0" applyFont="1" applyFill="1"/>
    <xf numFmtId="0" fontId="5" fillId="0" borderId="1" xfId="0" applyFont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horizontal="right"/>
    </xf>
    <xf numFmtId="6" fontId="4" fillId="2" borderId="1" xfId="1" applyNumberFormat="1" applyFont="1" applyFill="1" applyBorder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164" fontId="2" fillId="4" borderId="1" xfId="0" applyNumberFormat="1" applyFont="1" applyFill="1" applyBorder="1"/>
    <xf numFmtId="43" fontId="5" fillId="4" borderId="1" xfId="1" applyFont="1" applyFill="1" applyBorder="1"/>
    <xf numFmtId="164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sheetPr>
    <pageSetUpPr fitToPage="1"/>
  </sheetPr>
  <dimension ref="A1:G44"/>
  <sheetViews>
    <sheetView tabSelected="1" topLeftCell="A33" zoomScale="92" workbookViewId="0">
      <selection activeCell="F27" sqref="F27"/>
    </sheetView>
  </sheetViews>
  <sheetFormatPr defaultRowHeight="14.4" x14ac:dyDescent="0.3"/>
  <cols>
    <col min="1" max="1" width="36.44140625" bestFit="1" customWidth="1"/>
    <col min="2" max="2" width="11.33203125" bestFit="1" customWidth="1"/>
    <col min="3" max="3" width="11.109375" bestFit="1" customWidth="1"/>
    <col min="4" max="4" width="12.44140625" customWidth="1"/>
    <col min="5" max="5" width="12.21875" customWidth="1"/>
    <col min="6" max="6" width="11.109375" bestFit="1" customWidth="1"/>
    <col min="7" max="7" width="11.88671875" bestFit="1" customWidth="1"/>
    <col min="9" max="9" width="9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</row>
    <row r="3" spans="1:7" x14ac:dyDescent="0.3">
      <c r="A3" s="1" t="s">
        <v>32</v>
      </c>
      <c r="B3" s="1"/>
      <c r="C3" s="1"/>
      <c r="D3" s="1" t="s">
        <v>1</v>
      </c>
      <c r="E3" s="4">
        <v>38239</v>
      </c>
    </row>
    <row r="4" spans="1:7" x14ac:dyDescent="0.3">
      <c r="A4" s="1"/>
      <c r="B4" s="1"/>
      <c r="C4" s="1"/>
      <c r="D4" s="1"/>
      <c r="E4" s="4"/>
    </row>
    <row r="5" spans="1:7" s="19" customFormat="1" x14ac:dyDescent="0.3">
      <c r="A5" s="16"/>
      <c r="B5" s="16"/>
      <c r="C5" s="16"/>
      <c r="D5" s="17" t="s">
        <v>29</v>
      </c>
      <c r="E5" s="18">
        <v>31359</v>
      </c>
    </row>
    <row r="6" spans="1:7" s="19" customFormat="1" x14ac:dyDescent="0.3">
      <c r="A6" s="16"/>
      <c r="B6" s="16"/>
      <c r="C6" s="16"/>
      <c r="D6" s="16"/>
      <c r="E6" s="16"/>
    </row>
    <row r="7" spans="1:7" s="19" customFormat="1" x14ac:dyDescent="0.3">
      <c r="A7" s="20" t="s">
        <v>2</v>
      </c>
      <c r="B7" s="20" t="s">
        <v>11</v>
      </c>
      <c r="C7" s="21" t="s">
        <v>12</v>
      </c>
      <c r="D7" s="20" t="s">
        <v>13</v>
      </c>
      <c r="E7" s="22" t="s">
        <v>14</v>
      </c>
      <c r="F7" s="20" t="s">
        <v>15</v>
      </c>
      <c r="G7" s="20" t="s">
        <v>16</v>
      </c>
    </row>
    <row r="8" spans="1:7" s="19" customFormat="1" x14ac:dyDescent="0.3">
      <c r="A8" s="23" t="s">
        <v>3</v>
      </c>
      <c r="B8" s="24">
        <v>7600</v>
      </c>
      <c r="C8" s="24">
        <v>3872.05</v>
      </c>
      <c r="D8" s="25">
        <f>C8/B8</f>
        <v>0.50948026315789474</v>
      </c>
      <c r="E8" s="26"/>
      <c r="F8" s="24">
        <f>C8+E8</f>
        <v>3872.05</v>
      </c>
      <c r="G8" s="26">
        <f>B8-F8</f>
        <v>3727.95</v>
      </c>
    </row>
    <row r="9" spans="1:7" s="19" customFormat="1" x14ac:dyDescent="0.3">
      <c r="A9" s="23" t="s">
        <v>4</v>
      </c>
      <c r="B9" s="24">
        <v>2000</v>
      </c>
      <c r="C9" s="24">
        <v>1459.91</v>
      </c>
      <c r="D9" s="25">
        <f t="shared" ref="D9:D20" si="0">C9/B9</f>
        <v>0.72995500000000002</v>
      </c>
      <c r="E9" s="26"/>
      <c r="F9" s="24">
        <v>1459.91</v>
      </c>
      <c r="G9" s="26">
        <f t="shared" ref="G9:G19" si="1">B9-F9</f>
        <v>540.08999999999992</v>
      </c>
    </row>
    <row r="10" spans="1:7" s="19" customFormat="1" x14ac:dyDescent="0.3">
      <c r="A10" s="23" t="str">
        <f>'[1]2019-20'!K1</f>
        <v>Admin</v>
      </c>
      <c r="B10" s="24">
        <v>2000</v>
      </c>
      <c r="C10" s="24">
        <v>1952.61</v>
      </c>
      <c r="D10" s="25">
        <f t="shared" si="0"/>
        <v>0.97630499999999998</v>
      </c>
      <c r="E10" s="26"/>
      <c r="F10" s="24">
        <f t="shared" ref="F10:F19" si="2">C10+E10</f>
        <v>1952.61</v>
      </c>
      <c r="G10" s="26">
        <f t="shared" si="1"/>
        <v>47.3900000000001</v>
      </c>
    </row>
    <row r="11" spans="1:7" s="19" customFormat="1" x14ac:dyDescent="0.3">
      <c r="A11" s="23" t="s">
        <v>5</v>
      </c>
      <c r="B11" s="24">
        <v>16000</v>
      </c>
      <c r="C11" s="24">
        <v>8631.4599999999991</v>
      </c>
      <c r="D11" s="25">
        <f t="shared" si="0"/>
        <v>0.53946624999999993</v>
      </c>
      <c r="E11" s="26"/>
      <c r="F11" s="24">
        <f t="shared" si="2"/>
        <v>8631.4599999999991</v>
      </c>
      <c r="G11" s="26">
        <f t="shared" si="1"/>
        <v>7368.5400000000009</v>
      </c>
    </row>
    <row r="12" spans="1:7" s="19" customFormat="1" x14ac:dyDescent="0.3">
      <c r="A12" s="23" t="s">
        <v>6</v>
      </c>
      <c r="B12" s="24">
        <v>2000</v>
      </c>
      <c r="C12" s="24">
        <v>1542.5</v>
      </c>
      <c r="D12" s="25">
        <f t="shared" si="0"/>
        <v>0.77124999999999999</v>
      </c>
      <c r="E12" s="26"/>
      <c r="F12" s="24">
        <f t="shared" si="2"/>
        <v>1542.5</v>
      </c>
      <c r="G12" s="26">
        <f t="shared" si="1"/>
        <v>457.5</v>
      </c>
    </row>
    <row r="13" spans="1:7" s="19" customFormat="1" x14ac:dyDescent="0.3">
      <c r="A13" s="23" t="str">
        <f>'[1]2019-20'!O1</f>
        <v>Public Lighting</v>
      </c>
      <c r="B13" s="24">
        <v>1700</v>
      </c>
      <c r="C13" s="24">
        <v>1111.8499999999999</v>
      </c>
      <c r="D13" s="25">
        <f t="shared" si="0"/>
        <v>0.65402941176470586</v>
      </c>
      <c r="E13" s="26"/>
      <c r="F13" s="24">
        <f t="shared" si="2"/>
        <v>1111.8499999999999</v>
      </c>
      <c r="G13" s="26">
        <f t="shared" si="1"/>
        <v>588.15000000000009</v>
      </c>
    </row>
    <row r="14" spans="1:7" s="19" customFormat="1" x14ac:dyDescent="0.3">
      <c r="A14" s="23" t="s">
        <v>25</v>
      </c>
      <c r="B14" s="24">
        <v>300</v>
      </c>
      <c r="C14" s="24">
        <v>40</v>
      </c>
      <c r="D14" s="25">
        <f t="shared" si="0"/>
        <v>0.13333333333333333</v>
      </c>
      <c r="E14" s="26"/>
      <c r="F14" s="24">
        <f t="shared" si="2"/>
        <v>40</v>
      </c>
      <c r="G14" s="26">
        <f t="shared" si="1"/>
        <v>260</v>
      </c>
    </row>
    <row r="15" spans="1:7" s="19" customFormat="1" x14ac:dyDescent="0.3">
      <c r="A15" s="23" t="str">
        <f>'[1]2019-20'!Q1</f>
        <v>Community Halls</v>
      </c>
      <c r="B15" s="24">
        <v>1500</v>
      </c>
      <c r="C15" s="24">
        <v>0</v>
      </c>
      <c r="D15" s="25">
        <f t="shared" si="0"/>
        <v>0</v>
      </c>
      <c r="E15" s="26"/>
      <c r="F15" s="24">
        <f t="shared" si="2"/>
        <v>0</v>
      </c>
      <c r="G15" s="26">
        <f t="shared" si="1"/>
        <v>1500</v>
      </c>
    </row>
    <row r="16" spans="1:7" s="19" customFormat="1" x14ac:dyDescent="0.3">
      <c r="A16" s="23" t="s">
        <v>7</v>
      </c>
      <c r="B16" s="24">
        <v>1000</v>
      </c>
      <c r="C16" s="24">
        <v>915.78</v>
      </c>
      <c r="D16" s="25">
        <f t="shared" si="0"/>
        <v>0.91577999999999993</v>
      </c>
      <c r="E16" s="26"/>
      <c r="F16" s="24">
        <f t="shared" si="2"/>
        <v>915.78</v>
      </c>
      <c r="G16" s="26">
        <f t="shared" si="1"/>
        <v>84.220000000000027</v>
      </c>
    </row>
    <row r="17" spans="1:7" s="19" customFormat="1" x14ac:dyDescent="0.3">
      <c r="A17" s="23" t="s">
        <v>17</v>
      </c>
      <c r="B17" s="24">
        <v>1600</v>
      </c>
      <c r="C17" s="24">
        <v>0</v>
      </c>
      <c r="D17" s="25">
        <f t="shared" si="0"/>
        <v>0</v>
      </c>
      <c r="E17" s="26"/>
      <c r="F17" s="24">
        <f t="shared" si="2"/>
        <v>0</v>
      </c>
      <c r="G17" s="26">
        <f t="shared" si="1"/>
        <v>1600</v>
      </c>
    </row>
    <row r="18" spans="1:7" x14ac:dyDescent="0.3">
      <c r="A18" s="10" t="s">
        <v>8</v>
      </c>
      <c r="B18" s="5">
        <v>1872</v>
      </c>
      <c r="C18" s="5">
        <v>0</v>
      </c>
      <c r="D18" s="6">
        <f t="shared" si="0"/>
        <v>0</v>
      </c>
      <c r="E18" s="7"/>
      <c r="F18" s="5">
        <f t="shared" si="2"/>
        <v>0</v>
      </c>
      <c r="G18" s="7">
        <f t="shared" si="1"/>
        <v>1872</v>
      </c>
    </row>
    <row r="19" spans="1:7" x14ac:dyDescent="0.3">
      <c r="A19" s="10" t="s">
        <v>9</v>
      </c>
      <c r="B19" s="5">
        <v>667</v>
      </c>
      <c r="C19" s="5">
        <v>0</v>
      </c>
      <c r="D19" s="6">
        <v>0</v>
      </c>
      <c r="E19" s="7"/>
      <c r="F19" s="5">
        <f t="shared" si="2"/>
        <v>0</v>
      </c>
      <c r="G19" s="7">
        <f t="shared" si="1"/>
        <v>667</v>
      </c>
    </row>
    <row r="20" spans="1:7" x14ac:dyDescent="0.3">
      <c r="A20" s="11"/>
      <c r="B20" s="5">
        <f>SUM(B8:B19)</f>
        <v>38239</v>
      </c>
      <c r="C20" s="37">
        <f>SUM(C8:C19)</f>
        <v>19526.159999999996</v>
      </c>
      <c r="D20" s="12">
        <f t="shared" si="0"/>
        <v>0.51063469232982028</v>
      </c>
      <c r="E20" s="5">
        <f>SUM(E8:E19)</f>
        <v>0</v>
      </c>
      <c r="F20" s="5">
        <f>SUM(F8:F19)</f>
        <v>19526.159999999996</v>
      </c>
      <c r="G20" s="5">
        <f>SUM(G8:G19)</f>
        <v>18712.84</v>
      </c>
    </row>
    <row r="21" spans="1:7" x14ac:dyDescent="0.3">
      <c r="C21" s="14"/>
      <c r="D21" s="14"/>
      <c r="E21" s="14"/>
      <c r="F21" s="14"/>
    </row>
    <row r="22" spans="1:7" x14ac:dyDescent="0.3">
      <c r="C22" s="14"/>
      <c r="D22" s="14"/>
      <c r="E22" s="14"/>
      <c r="F22" s="14"/>
    </row>
    <row r="23" spans="1:7" x14ac:dyDescent="0.3">
      <c r="A23" s="3" t="s">
        <v>18</v>
      </c>
      <c r="B23" s="9"/>
      <c r="C23" s="5">
        <v>-1641.04</v>
      </c>
      <c r="D23" s="7"/>
      <c r="E23" s="7">
        <v>0</v>
      </c>
      <c r="F23" s="5"/>
      <c r="G23" s="9">
        <v>-1641.04</v>
      </c>
    </row>
    <row r="24" spans="1:7" x14ac:dyDescent="0.3">
      <c r="A24" s="3" t="s">
        <v>19</v>
      </c>
      <c r="B24" s="9"/>
      <c r="C24" s="5">
        <v>2982.52</v>
      </c>
      <c r="D24" s="7"/>
      <c r="E24" s="7">
        <v>0</v>
      </c>
      <c r="F24" s="5">
        <f t="shared" ref="F24" si="3">C24+E24</f>
        <v>2982.52</v>
      </c>
      <c r="G24" s="9">
        <v>2982.52</v>
      </c>
    </row>
    <row r="25" spans="1:7" x14ac:dyDescent="0.3">
      <c r="A25" s="3" t="s">
        <v>20</v>
      </c>
      <c r="B25" s="9"/>
      <c r="C25" s="5"/>
      <c r="D25" s="7"/>
      <c r="E25" s="7">
        <v>0</v>
      </c>
      <c r="F25" s="5"/>
      <c r="G25" s="9">
        <f>F25</f>
        <v>0</v>
      </c>
    </row>
    <row r="26" spans="1:7" x14ac:dyDescent="0.3">
      <c r="A26" s="3" t="s">
        <v>1</v>
      </c>
      <c r="B26" s="39">
        <v>25492.67</v>
      </c>
      <c r="C26" s="5"/>
      <c r="D26" s="7"/>
      <c r="E26" s="7"/>
      <c r="F26" s="5"/>
      <c r="G26" s="9">
        <f t="shared" ref="G23:G27" si="4">B26-F26</f>
        <v>25492.67</v>
      </c>
    </row>
    <row r="27" spans="1:7" x14ac:dyDescent="0.3">
      <c r="A27" s="3" t="s">
        <v>21</v>
      </c>
      <c r="B27" s="9"/>
      <c r="C27" s="5"/>
      <c r="D27" s="15"/>
      <c r="E27" s="7"/>
      <c r="F27" s="24">
        <v>224.4</v>
      </c>
      <c r="G27" s="9">
        <v>224.4</v>
      </c>
    </row>
    <row r="28" spans="1:7" x14ac:dyDescent="0.3">
      <c r="A28" s="2" t="s">
        <v>15</v>
      </c>
      <c r="B28" s="8"/>
      <c r="C28" s="5">
        <f>SUM(C23:C27)</f>
        <v>1341.48</v>
      </c>
      <c r="D28" s="5"/>
      <c r="E28" s="5">
        <f>SUM(E20:E27)</f>
        <v>0</v>
      </c>
      <c r="F28" s="5">
        <f>SUM(F23:F27)</f>
        <v>3206.92</v>
      </c>
      <c r="G28" s="8">
        <f>SUM(G20:G27)</f>
        <v>45771.39</v>
      </c>
    </row>
    <row r="29" spans="1:7" s="19" customFormat="1" x14ac:dyDescent="0.3">
      <c r="C29" s="27"/>
      <c r="D29" s="27"/>
      <c r="E29" s="27"/>
      <c r="F29" s="27"/>
    </row>
    <row r="30" spans="1:7" s="19" customFormat="1" x14ac:dyDescent="0.3">
      <c r="B30" s="28" t="s">
        <v>28</v>
      </c>
      <c r="C30" s="29">
        <v>28699.59</v>
      </c>
      <c r="D30" s="23" t="s">
        <v>27</v>
      </c>
      <c r="E30" s="29">
        <v>25923.23</v>
      </c>
      <c r="F30" s="27"/>
    </row>
    <row r="31" spans="1:7" s="19" customFormat="1" x14ac:dyDescent="0.3">
      <c r="B31" s="28"/>
      <c r="C31" s="29"/>
      <c r="D31" s="23" t="s">
        <v>12</v>
      </c>
      <c r="E31" s="29">
        <v>24282.19</v>
      </c>
      <c r="F31" s="27"/>
    </row>
    <row r="32" spans="1:7" s="19" customFormat="1" x14ac:dyDescent="0.3">
      <c r="B32" s="28"/>
      <c r="C32" s="23"/>
      <c r="D32" s="30" t="s">
        <v>23</v>
      </c>
      <c r="E32" s="38">
        <v>1641.04</v>
      </c>
      <c r="F32" s="27"/>
    </row>
    <row r="33" spans="1:6" s="19" customFormat="1" x14ac:dyDescent="0.3">
      <c r="B33" s="28"/>
      <c r="C33" s="23"/>
      <c r="D33" s="30" t="s">
        <v>22</v>
      </c>
      <c r="E33" s="38">
        <v>4756.03</v>
      </c>
      <c r="F33" s="27"/>
    </row>
    <row r="34" spans="1:6" s="19" customFormat="1" x14ac:dyDescent="0.3">
      <c r="B34" s="28"/>
      <c r="C34" s="23"/>
      <c r="D34" s="30" t="s">
        <v>38</v>
      </c>
      <c r="E34" s="31">
        <v>30000</v>
      </c>
      <c r="F34" s="27"/>
    </row>
    <row r="35" spans="1:6" s="19" customFormat="1" x14ac:dyDescent="0.3">
      <c r="C35" s="27"/>
      <c r="D35" s="32"/>
      <c r="E35" s="33"/>
      <c r="F35" s="27"/>
    </row>
    <row r="36" spans="1:6" s="19" customFormat="1" x14ac:dyDescent="0.3">
      <c r="C36" s="27"/>
      <c r="D36" s="27"/>
      <c r="E36" s="27"/>
      <c r="F36" s="27"/>
    </row>
    <row r="37" spans="1:6" s="19" customFormat="1" x14ac:dyDescent="0.3">
      <c r="A37" s="34" t="s">
        <v>33</v>
      </c>
      <c r="B37" s="28" t="s">
        <v>10</v>
      </c>
      <c r="C37" s="23" t="s">
        <v>23</v>
      </c>
      <c r="D37" s="23" t="s">
        <v>31</v>
      </c>
      <c r="E37" s="27"/>
      <c r="F37" s="27"/>
    </row>
    <row r="38" spans="1:6" s="19" customFormat="1" x14ac:dyDescent="0.3">
      <c r="A38" s="35" t="s">
        <v>34</v>
      </c>
      <c r="B38" s="23">
        <v>0</v>
      </c>
      <c r="C38" s="23"/>
      <c r="D38" s="23"/>
      <c r="E38" s="27"/>
      <c r="F38" s="27"/>
    </row>
    <row r="39" spans="1:6" s="19" customFormat="1" x14ac:dyDescent="0.3">
      <c r="A39" s="35" t="s">
        <v>24</v>
      </c>
      <c r="B39" s="23">
        <v>1750</v>
      </c>
      <c r="C39" s="23"/>
      <c r="D39" s="23"/>
      <c r="E39" s="27"/>
      <c r="F39" s="27"/>
    </row>
    <row r="40" spans="1:6" s="19" customFormat="1" x14ac:dyDescent="0.3">
      <c r="A40" s="35" t="s">
        <v>36</v>
      </c>
      <c r="B40" s="23">
        <v>100</v>
      </c>
      <c r="C40" s="23"/>
      <c r="D40" s="23"/>
      <c r="E40" s="27"/>
      <c r="F40" s="27"/>
    </row>
    <row r="41" spans="1:6" s="19" customFormat="1" x14ac:dyDescent="0.3">
      <c r="A41" s="35" t="s">
        <v>35</v>
      </c>
      <c r="B41" s="23">
        <v>406.03</v>
      </c>
      <c r="C41" s="23"/>
      <c r="D41" s="23"/>
      <c r="E41" s="27"/>
      <c r="F41" s="27"/>
    </row>
    <row r="42" spans="1:6" s="19" customFormat="1" x14ac:dyDescent="0.3">
      <c r="A42" s="36" t="s">
        <v>30</v>
      </c>
      <c r="B42" s="23"/>
      <c r="C42" s="28"/>
      <c r="D42" s="28"/>
    </row>
    <row r="43" spans="1:6" s="19" customFormat="1" x14ac:dyDescent="0.3">
      <c r="A43" s="36" t="s">
        <v>37</v>
      </c>
      <c r="B43" s="23">
        <v>2500</v>
      </c>
      <c r="C43" s="28"/>
      <c r="D43" s="28"/>
    </row>
    <row r="44" spans="1:6" x14ac:dyDescent="0.3">
      <c r="A44" s="13" t="s">
        <v>26</v>
      </c>
      <c r="B44" s="13">
        <v>107.2</v>
      </c>
      <c r="C44" s="13">
        <v>19.04</v>
      </c>
      <c r="D44" s="13">
        <v>592.79999999999995</v>
      </c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2024-07-04T10:46:35Z</cp:lastPrinted>
  <dcterms:created xsi:type="dcterms:W3CDTF">2022-01-07T13:19:10Z</dcterms:created>
  <dcterms:modified xsi:type="dcterms:W3CDTF">2024-09-30T09:12:28Z</dcterms:modified>
</cp:coreProperties>
</file>